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tc130.sharepoint.com/sites/grp_operatingdivision/Shared Documents/NAVs &amp; PCFs/APTB website upload/"/>
    </mc:Choice>
  </mc:AlternateContent>
  <xr:revisionPtr revIDLastSave="0" documentId="8_{711CAEB2-515F-4D02-931E-9D433F81C103}" xr6:coauthVersionLast="47" xr6:coauthVersionMax="47" xr10:uidLastSave="{00000000-0000-0000-0000-000000000000}"/>
  <bookViews>
    <workbookView xWindow="-120" yWindow="-120" windowWidth="29040" windowHeight="15840" xr2:uid="{063AD251-3F98-4CD7-A58D-CC16FEB74001}"/>
  </bookViews>
  <sheets>
    <sheet name="APT website upload C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Ashley Dunstan</author>
  </authors>
  <commentList>
    <comment ref="C8" authorId="0" shapeId="0" xr:uid="{FE08B448-D180-47CE-9C28-C7B63C8272EA}">
      <text>
        <r>
          <rPr>
            <sz val="9"/>
            <color indexed="81"/>
            <rFont val="Tahoma"/>
            <family val="2"/>
          </rPr>
          <t xml:space="preserve">DER means the Diminishing Entitlement Rate. The Diminishing Entitlement Rate represents the management fee expressed as the rate at which the Single Cryptocurrency Entitlement decays over time
</t>
        </r>
      </text>
    </comment>
    <comment ref="D8" authorId="0" shapeId="0" xr:uid="{2C517D8B-C34C-44A3-95C1-020AEDFF1326}">
      <text>
        <r>
          <rPr>
            <sz val="9"/>
            <color indexed="81"/>
            <rFont val="Tahoma"/>
            <family val="2"/>
          </rPr>
          <t>DSC means the fees applied to the staking rewards in respect of the particular Cryptocurrency comprised in the Basket</t>
        </r>
      </text>
    </comment>
    <comment ref="E8" authorId="0" shapeId="0" xr:uid="{BCCDA68F-6FD7-40DB-BAB0-B1BF1897B801}">
      <text>
        <r>
          <rPr>
            <b/>
            <sz val="9"/>
            <color indexed="81"/>
            <rFont val="Tahoma"/>
            <family val="2"/>
          </rPr>
          <t xml:space="preserve">SSR - means the Single staking rewards expressed in respective cryptocurrency received (both earned and accrued). Figure stated is net of staking reward fee deduction (DSC)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F0CFD9AB-5C18-45F9-A44F-452DB91C7592}">
      <text>
        <r>
          <rPr>
            <b/>
            <sz val="9"/>
            <color indexed="81"/>
            <rFont val="Tahoma"/>
            <family val="2"/>
          </rPr>
          <t>SCE -  means the Single Cryptocurrency Entitlement in respect of the particular Cryptocurrency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<sst xmlns="http://schemas.openxmlformats.org/spreadsheetml/2006/main" count="12" uniqueCount="12">
  <si>
    <t>Bitwise Europe GmbH</t>
  </si>
  <si>
    <t>www.etc-group.com</t>
  </si>
  <si>
    <t>Cryptocurrency Entitlement per unit of APTB</t>
  </si>
  <si>
    <r>
      <t xml:space="preserve">Bitwise Aptos Staking
DE000A4AJWU3 </t>
    </r>
    <r>
      <rPr>
        <b/>
        <sz val="14"/>
        <rFont val="Aptos Narrow"/>
        <family val="2"/>
        <scheme val="minor"/>
      </rPr>
      <t>| Ticker: APTB</t>
    </r>
  </si>
  <si>
    <t>Issue date</t>
  </si>
  <si>
    <t>ICE -Initital Cryptocurrency Entitlement</t>
  </si>
  <si>
    <t>Date</t>
  </si>
  <si>
    <t>Days since issuance</t>
  </si>
  <si>
    <t>DER - Diminishing Entitlement Rate</t>
  </si>
  <si>
    <t>DSC</t>
  </si>
  <si>
    <t>SSR - Daily Ethereum rewards per APT</t>
  </si>
  <si>
    <t>SCE - Aptos entitlement per ETP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</si>
</sst>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00000_-;\-* #,##0.00000000_-;_-* &quot;-&quot;??_-;_-@_-"/>
    <numFmt numFmtId="165" formatCode="_-* #,##0.000_-;\-* #,##0.000_-;_-* &quot;-&quot;??_-;_-@_-"/>
    <numFmt numFmtId="166" formatCode="0.000000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64" fontId="0" fillId="2" borderId="0" xfId="2" applyNumberFormat="1" applyFont="1" applyFill="1"/>
    <xf numFmtId="0" fontId="0" fillId="0" borderId="1" xfId="0" applyBorder="1"/>
    <xf numFmtId="0" fontId="2" fillId="2" borderId="0" xfId="0" applyFont="1" applyFill="1"/>
    <xf numFmtId="164" fontId="2" fillId="2" borderId="0" xfId="2" applyNumberFormat="1" applyFont="1" applyFill="1"/>
    <xf numFmtId="0" fontId="0" fillId="2" borderId="2" xfId="0" applyFill="1" applyBorder="1"/>
    <xf numFmtId="164" fontId="0" fillId="2" borderId="2" xfId="2" applyNumberFormat="1" applyFont="1" applyFill="1" applyBorder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14" fontId="5" fillId="0" borderId="0" xfId="0" applyNumberFormat="1" applyFont="1"/>
    <xf numFmtId="165" fontId="5" fillId="0" borderId="0" xfId="2" applyNumberFormat="1" applyFont="1"/>
    <xf numFmtId="164" fontId="5" fillId="0" borderId="0" xfId="2" applyNumberFormat="1" applyFont="1"/>
    <xf numFmtId="0" fontId="2" fillId="0" borderId="0" xfId="0" applyFont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164" fontId="2" fillId="0" borderId="5" xfId="2" applyNumberFormat="1" applyFont="1" applyBorder="1" applyAlignment="1">
      <alignment wrapText="1"/>
    </xf>
    <xf numFmtId="0" fontId="2" fillId="0" borderId="6" xfId="0" applyFont="1" applyBorder="1" applyAlignment="1">
      <alignment wrapText="1"/>
    </xf>
    <xf numFmtId="14" fontId="0" fillId="0" borderId="0" xfId="0" applyNumberFormat="1"/>
    <xf numFmtId="14" fontId="0" fillId="0" borderId="7" xfId="0" applyNumberFormat="1" applyBorder="1"/>
    <xf numFmtId="0" fontId="0" fillId="0" borderId="8" xfId="0" applyBorder="1"/>
    <xf numFmtId="10" fontId="0" fillId="0" borderId="8" xfId="1" applyNumberFormat="1" applyFont="1" applyBorder="1"/>
    <xf numFmtId="164" fontId="0" fillId="0" borderId="8" xfId="2" applyNumberFormat="1" applyFont="1" applyBorder="1"/>
    <xf numFmtId="166" fontId="0" fillId="0" borderId="9" xfId="0" applyNumberFormat="1" applyBorder="1"/>
  </cellXfs>
  <cellStyles count="3">
    <cellStyle name="Comma 2 2" xfId="2" xr:uid="{8B0B0283-1EF5-4125-B157-1F77122CAF9A}"/>
    <cellStyle name="Normal" xfId="0" builtinId="0"/>
    <cellStyle name="Percent" xfId="1" builtinId="5"/>
  </cellStyles>
  <dxfs count="10">
    <dxf>
      <numFmt numFmtId="166" formatCode="0.000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-* #,##0.00000000_-;\-* #,##0.000000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tc130.sharepoint.com/sites/grp_operatingdivision/Shared%20Documents/Daily%20File/Single%20Daily/20241121%20HAN%20daily%20file.xlsm" TargetMode="External"/><Relationship Id="rId1" Type="http://schemas.openxmlformats.org/officeDocument/2006/relationships/externalLinkPath" Target="/sites/grp_operatingdivision/Shared%20Documents/Daily%20File/Single%20Daily/20241121%20HAN%20daily%20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TCE ZETH piv"/>
      <sheetName val="SecCoin summary"/>
      <sheetName val="Website Upload"/>
      <sheetName val="Sheet1"/>
      <sheetName val="Daily report"/>
      <sheetName val="PLKA"/>
      <sheetName val="PLKA Master"/>
      <sheetName val="AP statistics"/>
      <sheetName val="Bordevill private redemption"/>
      <sheetName val="BTCE"/>
      <sheetName val="BTCE Master"/>
      <sheetName val="Summary PL"/>
      <sheetName val="612 613"/>
      <sheetName val="P&amp;L"/>
      <sheetName val="ZETH"/>
      <sheetName val="ZETH Master"/>
      <sheetName val="BTC1"/>
      <sheetName val="ELTC"/>
      <sheetName val="ELTC Master"/>
      <sheetName val="RDAN"/>
      <sheetName val="RDAN Master"/>
      <sheetName val="ESOL"/>
      <sheetName val="ESOL Master"/>
      <sheetName val="MTCE"/>
      <sheetName val="MTCE Master"/>
      <sheetName val="BTC1 Master"/>
      <sheetName val="GXRP"/>
      <sheetName val="GXRP Master"/>
      <sheetName val="ET32"/>
      <sheetName val="ET32 Master"/>
      <sheetName val="Website proposed display CE"/>
      <sheetName val="APTB"/>
      <sheetName val="APTB Master"/>
      <sheetName val="APT API rewards"/>
      <sheetName val="APT website upload CE"/>
      <sheetName val="staking percent"/>
      <sheetName val="ET32files"/>
      <sheetName val="ETH Price Compass"/>
      <sheetName val="ETH Price pull"/>
      <sheetName val="CE_All"/>
      <sheetName val="PricePullCompass"/>
      <sheetName val="DailyCompass"/>
      <sheetName val="DA20"/>
    </sheetNames>
    <definedNames>
      <definedName name="ET32saveWEBSIT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BAAD72-E809-435F-93DC-83417C3C2DFB}" name="APTwebsite" displayName="APTwebsite" ref="A8:F18" totalsRowShown="0" headerRowDxfId="9" headerRowBorderDxfId="7" tableBorderDxfId="8" totalsRowBorderDxfId="6">
  <autoFilter ref="A8:F18" xr:uid="{1008433C-53B2-487C-94EE-FA3825ED65E9}"/>
  <tableColumns count="6">
    <tableColumn id="1" xr3:uid="{406A2544-74B8-4067-91DB-9B2DC0F152ED}" name="Date" dataDxfId="5"/>
    <tableColumn id="2" xr3:uid="{65506F5B-96A8-4806-B615-69B5B9B41D75}" name="Days since issuance" dataDxfId="4"/>
    <tableColumn id="3" xr3:uid="{6BED4867-C030-4EFF-A37A-449186D60820}" name="DER - Diminishing Entitlement Rate" dataDxfId="3" dataCellStyle="Percent">
      <calculatedColumnFormula>_xlfn.XLOOKUP(A9,[1]!APTB_CE[Date (t)],[1]!APTB_CE[DER],"error",0,1)</calculatedColumnFormula>
    </tableColumn>
    <tableColumn id="4" xr3:uid="{D456DF10-3FC2-48D6-B7F0-0A0236F2DC5B}" name="DSC" dataDxfId="2" dataCellStyle="Percent">
      <calculatedColumnFormula>_xlfn.XLOOKUP(A9,[1]!APTB_CE[Date (t)],[1]!APTB_CE[DSC],"error",0,1)</calculatedColumnFormula>
    </tableColumn>
    <tableColumn id="5" xr3:uid="{5554A289-7B98-4CD4-A6F2-FD2F94F1ECBD}" name="SSR - Daily Ethereum rewards per APT" dataDxfId="1" dataCellStyle="Comma 2 2">
      <calculatedColumnFormula>_xlfn.XLOOKUP(A9,[1]!APTB_CE[Date (t)],[1]!APTB_CE[APT reward per 1 bond after DSC reduction],"error",0,1)</calculatedColumnFormula>
    </tableColumn>
    <tableColumn id="6" xr3:uid="{E9041DD0-C306-457A-AB12-5F7924D8374C}" name="SCE - Aptos entitlement per ETP" dataDxfId="0">
      <calculatedColumnFormula>_xlfn.XLOOKUP(A9,[1]!APTB_CE[Date (t)],[1]!APTB_CE[CE],"error",0,1)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0D6C-8191-4ACD-9968-F4320D3A14A0}">
  <sheetPr>
    <tabColor rgb="FFFFFF00"/>
  </sheetPr>
  <dimension ref="A1:H18"/>
  <sheetViews>
    <sheetView tabSelected="1" workbookViewId="0">
      <selection activeCell="F6" sqref="F6"/>
    </sheetView>
  </sheetViews>
  <sheetFormatPr defaultRowHeight="15" x14ac:dyDescent="0.25"/>
  <cols>
    <col min="1" max="1" width="29" customWidth="1"/>
    <col min="2" max="2" width="37.7109375" customWidth="1"/>
    <col min="3" max="3" width="32.140625" customWidth="1"/>
    <col min="4" max="4" width="13.42578125" customWidth="1"/>
    <col min="5" max="5" width="35.28515625" customWidth="1"/>
    <col min="6" max="6" width="30.85546875" customWidth="1"/>
    <col min="7" max="7" width="29.7109375" customWidth="1"/>
    <col min="8" max="8" width="30" bestFit="1" customWidth="1"/>
  </cols>
  <sheetData>
    <row r="1" spans="1:8" x14ac:dyDescent="0.25">
      <c r="A1" s="1"/>
      <c r="B1" s="1"/>
      <c r="C1" s="1"/>
      <c r="D1" s="1"/>
      <c r="E1" s="1"/>
      <c r="F1" s="2"/>
      <c r="G1" s="1"/>
      <c r="H1" s="3"/>
    </row>
    <row r="2" spans="1:8" x14ac:dyDescent="0.25">
      <c r="A2" s="1"/>
      <c r="B2" s="4" t="s">
        <v>0</v>
      </c>
      <c r="C2" s="4"/>
      <c r="D2" s="4"/>
      <c r="E2" s="1"/>
      <c r="F2" s="5" t="s">
        <v>1</v>
      </c>
      <c r="G2" s="1"/>
      <c r="H2" s="3"/>
    </row>
    <row r="3" spans="1:8" x14ac:dyDescent="0.25">
      <c r="A3" s="6"/>
      <c r="B3" s="6"/>
      <c r="C3" s="6"/>
      <c r="D3" s="6"/>
      <c r="E3" s="6"/>
      <c r="F3" s="7"/>
      <c r="G3" s="6"/>
      <c r="H3" s="3"/>
    </row>
    <row r="4" spans="1:8" ht="63" customHeight="1" thickBot="1" x14ac:dyDescent="0.3">
      <c r="A4" s="8" t="s">
        <v>2</v>
      </c>
      <c r="B4" s="9" t="s">
        <v>3</v>
      </c>
      <c r="C4" s="9"/>
      <c r="D4" s="9"/>
      <c r="E4" s="9"/>
      <c r="F4" s="9"/>
      <c r="G4" s="10"/>
      <c r="H4" s="3"/>
    </row>
    <row r="5" spans="1:8" ht="15.75" thickTop="1" x14ac:dyDescent="0.25">
      <c r="A5" t="s">
        <v>4</v>
      </c>
      <c r="B5" s="11">
        <v>45608</v>
      </c>
      <c r="C5" s="11"/>
      <c r="D5" s="11"/>
    </row>
    <row r="6" spans="1:8" x14ac:dyDescent="0.25">
      <c r="A6" t="s">
        <v>5</v>
      </c>
      <c r="B6" s="12">
        <v>1</v>
      </c>
      <c r="C6" s="13"/>
      <c r="D6" s="13"/>
    </row>
    <row r="7" spans="1:8" x14ac:dyDescent="0.25">
      <c r="A7" s="14"/>
    </row>
    <row r="8" spans="1:8" ht="35.450000000000003" customHeight="1" x14ac:dyDescent="0.25">
      <c r="A8" s="15" t="s">
        <v>6</v>
      </c>
      <c r="B8" s="16" t="s">
        <v>7</v>
      </c>
      <c r="C8" s="16" t="s">
        <v>8</v>
      </c>
      <c r="D8" s="16" t="s">
        <v>9</v>
      </c>
      <c r="E8" s="17" t="s">
        <v>10</v>
      </c>
      <c r="F8" s="18" t="s">
        <v>11</v>
      </c>
      <c r="H8" s="19"/>
    </row>
    <row r="9" spans="1:8" x14ac:dyDescent="0.25">
      <c r="A9" s="20">
        <v>45608</v>
      </c>
      <c r="B9" s="21">
        <v>0</v>
      </c>
      <c r="C9" s="22">
        <v>8.5000000000000006E-3</v>
      </c>
      <c r="D9" s="22">
        <v>0.33</v>
      </c>
      <c r="E9" s="23">
        <f>_xlfn.XLOOKUP(A9,[1]!APTB_CE[Date (t)],[1]!APTB_CE[APT reward per 1 bond after DSC reduction],"error",0,1)</f>
        <v>0</v>
      </c>
      <c r="F9" s="24">
        <f>_xlfn.XLOOKUP(A9,[1]!APTB_CE[Date (t)],[1]!APTB_CE[CE],"error",0,1)</f>
        <v>1</v>
      </c>
      <c r="H9" s="19"/>
    </row>
    <row r="10" spans="1:8" x14ac:dyDescent="0.25">
      <c r="A10" s="20">
        <v>45609</v>
      </c>
      <c r="B10" s="21">
        <v>1</v>
      </c>
      <c r="C10" s="22">
        <f>_xlfn.XLOOKUP(A10,[1]!APTB_CE[Date (t)],[1]!APTB_CE[DER],"error",0,1)</f>
        <v>8.5000000000000006E-3</v>
      </c>
      <c r="D10" s="22">
        <f>_xlfn.XLOOKUP(A10,[1]!APTB_CE[Date (t)],[1]!APTB_CE[DSC],"error",0,1)</f>
        <v>0.33</v>
      </c>
      <c r="E10" s="23">
        <f>_xlfn.XLOOKUP(A10,[1]!APTB_CE[Date (t)],[1]!APTB_CE[APT reward per 1 bond after DSC reduction],"error",0,1)</f>
        <v>0</v>
      </c>
      <c r="F10" s="24">
        <f>_xlfn.XLOOKUP(A10,[1]!APTB_CE[Date (t)],[1]!APTB_CE[CE],"error",0,1)</f>
        <v>0.99997671232876717</v>
      </c>
    </row>
    <row r="11" spans="1:8" x14ac:dyDescent="0.25">
      <c r="A11" s="20">
        <v>45610</v>
      </c>
      <c r="B11" s="21">
        <v>2</v>
      </c>
      <c r="C11" s="22">
        <f>_xlfn.XLOOKUP(A11,[1]!APTB_CE[Date (t)],[1]!APTB_CE[DER],"error",0,1)</f>
        <v>8.5000000000000006E-3</v>
      </c>
      <c r="D11" s="22">
        <f>_xlfn.XLOOKUP(A11,[1]!APTB_CE[Date (t)],[1]!APTB_CE[DSC],"error",0,1)</f>
        <v>0.33</v>
      </c>
      <c r="E11" s="23">
        <f>_xlfn.XLOOKUP(A11,[1]!APTB_CE[Date (t)],[1]!APTB_CE[APT reward per 1 bond after DSC reduction],"error",0,1)</f>
        <v>0</v>
      </c>
      <c r="F11" s="24">
        <f>_xlfn.XLOOKUP(A11,[1]!APTB_CE[Date (t)],[1]!APTB_CE[CE],"error",0,1)</f>
        <v>0.99995342519984998</v>
      </c>
    </row>
    <row r="12" spans="1:8" x14ac:dyDescent="0.25">
      <c r="A12" s="20">
        <v>45611</v>
      </c>
      <c r="B12" s="21">
        <v>3</v>
      </c>
      <c r="C12" s="22">
        <f>_xlfn.XLOOKUP(A12,[1]!APTB_CE[Date (t)],[1]!APTB_CE[DER],"error",0,1)</f>
        <v>8.5000000000000006E-3</v>
      </c>
      <c r="D12" s="22">
        <f>_xlfn.XLOOKUP(A12,[1]!APTB_CE[Date (t)],[1]!APTB_CE[DSC],"error",0,1)</f>
        <v>0.33</v>
      </c>
      <c r="E12" s="23">
        <f>_xlfn.XLOOKUP(A12,[1]!APTB_CE[Date (t)],[1]!APTB_CE[APT reward per 1 bond after DSC reduction],"error",0,1)</f>
        <v>0</v>
      </c>
      <c r="F12" s="24">
        <f>_xlfn.XLOOKUP(A12,[1]!APTB_CE[Date (t)],[1]!APTB_CE[CE],"error",0,1)</f>
        <v>0.99993013861323576</v>
      </c>
    </row>
    <row r="13" spans="1:8" x14ac:dyDescent="0.25">
      <c r="A13" s="20">
        <v>45612</v>
      </c>
      <c r="B13" s="21">
        <v>4</v>
      </c>
      <c r="C13" s="22">
        <f>_xlfn.XLOOKUP(A13,[1]!APTB_CE[Date (t)],[1]!APTB_CE[DER],"error",0,1)</f>
        <v>8.5000000000000006E-3</v>
      </c>
      <c r="D13" s="22">
        <f>_xlfn.XLOOKUP(A13,[1]!APTB_CE[Date (t)],[1]!APTB_CE[DSC],"error",0,1)</f>
        <v>0.33</v>
      </c>
      <c r="E13" s="23">
        <f>_xlfn.XLOOKUP(A13,[1]!APTB_CE[Date (t)],[1]!APTB_CE[APT reward per 1 bond after DSC reduction],"error",0,1)</f>
        <v>0</v>
      </c>
      <c r="F13" s="24">
        <f>_xlfn.XLOOKUP(A13,[1]!APTB_CE[Date (t)],[1]!APTB_CE[CE],"error",0,1)</f>
        <v>0.99990685256891199</v>
      </c>
    </row>
    <row r="14" spans="1:8" x14ac:dyDescent="0.25">
      <c r="A14" s="20">
        <v>45613</v>
      </c>
      <c r="B14" s="21">
        <v>5</v>
      </c>
      <c r="C14" s="22">
        <f>_xlfn.XLOOKUP(A14,[1]!APTB_CE[Date (t)],[1]!APTB_CE[DER],"error",0,1)</f>
        <v>8.5000000000000006E-3</v>
      </c>
      <c r="D14" s="22">
        <f>_xlfn.XLOOKUP(A14,[1]!APTB_CE[Date (t)],[1]!APTB_CE[DSC],"error",0,1)</f>
        <v>0.33</v>
      </c>
      <c r="E14" s="23">
        <f>_xlfn.XLOOKUP(A14,[1]!APTB_CE[Date (t)],[1]!APTB_CE[APT reward per 1 bond after DSC reduction],"error",0,1)</f>
        <v>0</v>
      </c>
      <c r="F14" s="24">
        <f>_xlfn.XLOOKUP(A14,[1]!APTB_CE[Date (t)],[1]!APTB_CE[CE],"error",0,1)</f>
        <v>0.99988356706686587</v>
      </c>
    </row>
    <row r="15" spans="1:8" x14ac:dyDescent="0.25">
      <c r="A15" s="20">
        <v>45614</v>
      </c>
      <c r="B15" s="21">
        <v>6</v>
      </c>
      <c r="C15" s="22">
        <f>_xlfn.XLOOKUP(A15,[1]!APTB_CE[Date (t)],[1]!APTB_CE[DER],"error",0,1)</f>
        <v>8.5000000000000006E-3</v>
      </c>
      <c r="D15" s="22">
        <f>_xlfn.XLOOKUP(A15,[1]!APTB_CE[Date (t)],[1]!APTB_CE[DSC],"error",0,1)</f>
        <v>0.33</v>
      </c>
      <c r="E15" s="23">
        <f>_xlfn.XLOOKUP(A15,[1]!APTB_CE[Date (t)],[1]!APTB_CE[APT reward per 1 bond after DSC reduction],"error",0,1)</f>
        <v>0</v>
      </c>
      <c r="F15" s="24">
        <f>_xlfn.XLOOKUP(A15,[1]!APTB_CE[Date (t)],[1]!APTB_CE[CE],"error",0,1)</f>
        <v>0.99986028210708489</v>
      </c>
    </row>
    <row r="16" spans="1:8" x14ac:dyDescent="0.25">
      <c r="A16" s="20">
        <v>45615</v>
      </c>
      <c r="B16" s="21">
        <v>7</v>
      </c>
      <c r="C16" s="22">
        <f>_xlfn.XLOOKUP(A16,[1]!APTB_CE[Date (t)],[1]!APTB_CE[DER],"error",0,1)</f>
        <v>8.5000000000000006E-3</v>
      </c>
      <c r="D16" s="22">
        <f>_xlfn.XLOOKUP(A16,[1]!APTB_CE[Date (t)],[1]!APTB_CE[DSC],"error",0,1)</f>
        <v>0.33</v>
      </c>
      <c r="E16" s="23">
        <f>_xlfn.XLOOKUP(A16,[1]!APTB_CE[Date (t)],[1]!APTB_CE[APT reward per 1 bond after DSC reduction],"error",0,1)</f>
        <v>6.1523501135170145E-5</v>
      </c>
      <c r="F16" s="24">
        <f>_xlfn.XLOOKUP(A16,[1]!APTB_CE[Date (t)],[1]!APTB_CE[CE],"error",0,1)</f>
        <v>0.99983699768955636</v>
      </c>
    </row>
    <row r="17" spans="1:6" x14ac:dyDescent="0.25">
      <c r="A17" s="20">
        <v>45616</v>
      </c>
      <c r="B17" s="21">
        <v>8</v>
      </c>
      <c r="C17" s="22">
        <f>_xlfn.XLOOKUP(A17,[1]!APTB_CE[Date (t)],[1]!APTB_CE[DER],"error",0,1)</f>
        <v>8.5000000000000006E-3</v>
      </c>
      <c r="D17" s="22">
        <f>_xlfn.XLOOKUP(A17,[1]!APTB_CE[Date (t)],[1]!APTB_CE[DSC],"error",0,1)</f>
        <v>0.33</v>
      </c>
      <c r="E17" s="23">
        <f>_xlfn.XLOOKUP(A17,[1]!APTB_CE[Date (t)],[1]!APTB_CE[APT reward per 1 bond after DSC reduction],"error",0,1)</f>
        <v>1.1390390180871688E-4</v>
      </c>
      <c r="F17" s="24">
        <f>_xlfn.XLOOKUP(A17,[1]!APTB_CE[Date (t)],[1]!APTB_CE[CE],"error",0,1)</f>
        <v>0.99987523731540295</v>
      </c>
    </row>
    <row r="18" spans="1:6" x14ac:dyDescent="0.25">
      <c r="A18" s="20">
        <v>45617</v>
      </c>
      <c r="B18" s="21">
        <v>9</v>
      </c>
      <c r="C18" s="22">
        <f>_xlfn.XLOOKUP(A18,[1]!APTB_CE[Date (t)],[1]!APTB_CE[DER],"error",0,1)</f>
        <v>8.5000000000000006E-3</v>
      </c>
      <c r="D18" s="22">
        <f>_xlfn.XLOOKUP(A18,[1]!APTB_CE[Date (t)],[1]!APTB_CE[DSC],"error",0,1)</f>
        <v>0.33</v>
      </c>
      <c r="E18" s="23">
        <f>_xlfn.XLOOKUP(A18,[1]!APTB_CE[Date (t)],[1]!APTB_CE[APT reward per 1 bond after DSC reduction],"error",0,1)</f>
        <v>1.1409621687089283E-4</v>
      </c>
      <c r="F18" s="24">
        <f>_xlfn.XLOOKUP(A18,[1]!APTB_CE[Date (t)],[1]!APTB_CE[CE],"error",0,1)</f>
        <v>0.99996585645141123</v>
      </c>
    </row>
  </sheetData>
  <mergeCells count="1">
    <mergeCell ref="B4:F4"/>
  </mergeCells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8" ma:contentTypeDescription="Create a new document." ma:contentTypeScope="" ma:versionID="d27f3a6967ca0af7be8cf65ec1a58fec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4ddcae71ef5e471242fac61af73c9b9b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4e9409-438d-4174-80f8-3393d2ded666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9836E8-2B3F-420E-86D2-765B33D1E392}"/>
</file>

<file path=customXml/itemProps2.xml><?xml version="1.0" encoding="utf-8"?>
<ds:datastoreItem xmlns:ds="http://schemas.openxmlformats.org/officeDocument/2006/customXml" ds:itemID="{9A2AB617-FD1A-4164-8753-10DD5C2B7190}"/>
</file>

<file path=customXml/itemProps3.xml><?xml version="1.0" encoding="utf-8"?>
<ds:datastoreItem xmlns:ds="http://schemas.openxmlformats.org/officeDocument/2006/customXml" ds:itemID="{E62A9D7B-5F2D-400C-BEE2-9F4604E8C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APT website upload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Leyla Sharifullina</dc:creator>
  <cp:lastModifiedBy>Leyla Sharifullina</cp:lastModifiedBy>
  <dcterms:created xsi:type="dcterms:W3CDTF">2024-11-21T16:31:17Z</dcterms:created>
  <dcterms:modified xsi:type="dcterms:W3CDTF">2024-11-21T16:32:30Z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0x010100096829F9418D9A49A71A0EDA6DFBCE56</vt:lpwstr>
  </property>
</Properties>
</file>